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0 การเงิน\"/>
    </mc:Choice>
  </mc:AlternateContent>
  <xr:revisionPtr revIDLastSave="0" documentId="13_ncr:1_{32D1DB98-9E03-4F01-AC43-FE48F67DB454}" xr6:coauthVersionLast="47" xr6:coauthVersionMax="47" xr10:uidLastSave="{00000000-0000-0000-0000-000000000000}"/>
  <bookViews>
    <workbookView xWindow="-1190" yWindow="250" windowWidth="9290" windowHeight="1098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F18" i="1" l="1"/>
  <c r="E21" i="1"/>
  <c r="D21" i="1"/>
  <c r="D6" i="1"/>
  <c r="E13" i="1"/>
  <c r="D13" i="1"/>
  <c r="F28" i="1"/>
  <c r="F64" i="1"/>
  <c r="F58" i="1"/>
  <c r="F55" i="1"/>
  <c r="F52" i="1"/>
  <c r="F49" i="1"/>
  <c r="F46" i="1"/>
  <c r="F44" i="1"/>
  <c r="F36" i="1"/>
  <c r="F31" i="1"/>
  <c r="E30" i="1"/>
  <c r="F30" i="1" s="1"/>
  <c r="F27" i="1"/>
  <c r="F26" i="1"/>
  <c r="F25" i="1"/>
  <c r="F16" i="1"/>
  <c r="F15" i="1"/>
  <c r="F14" i="1"/>
  <c r="F12" i="1"/>
  <c r="F11" i="1"/>
  <c r="F10" i="1"/>
  <c r="F9" i="1"/>
  <c r="F8" i="1"/>
  <c r="F21" i="1" l="1"/>
  <c r="E33" i="1"/>
  <c r="F33" i="1" s="1"/>
  <c r="F13" i="1"/>
  <c r="E6" i="1"/>
  <c r="F6" i="1" s="1"/>
</calcChain>
</file>

<file path=xl/sharedStrings.xml><?xml version="1.0" encoding="utf-8"?>
<sst xmlns="http://schemas.openxmlformats.org/spreadsheetml/2006/main" count="97" uniqueCount="75">
  <si>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</si>
  <si>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</si>
  <si>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</si>
  <si>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</si>
  <si>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</si>
  <si>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</si>
  <si>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</si>
  <si>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</si>
  <si>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โครงการ : บังคับใช้กฏหมาย อำนวยความยุติธรรมและบริการประชาชน</t>
  </si>
  <si>
    <t>กิจกรรม : บังคับใช้กฏหมายและบริการประชาชน</t>
  </si>
  <si>
    <t>โครงการ : ปฏิรูประบบงานตำรวจ</t>
  </si>
  <si>
    <t>กิจกรรม : ปฏิรูประบบงานสอบสวนและบังคับใช้กฏหมาย</t>
  </si>
  <si>
    <t>โครงการเพิ่มประสิทธิภาพงานป้องกันปราบปรามอาชญากรรม</t>
  </si>
  <si>
    <t xml:space="preserve"> - ค่า OT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</si>
  <si>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</si>
  <si>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</si>
  <si>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</si>
  <si>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วัสดุสำนักงาน</t>
  </si>
  <si>
    <t>ได้รับจัดสรรงบประมาณ</t>
  </si>
  <si>
    <t>เป็นไปตามเป้าหมาย</t>
  </si>
  <si>
    <t>ไม่สัมพันธ์กับค่าใช้จ่าย</t>
  </si>
  <si>
    <t>ที่เกิดขึ้นจริง</t>
  </si>
  <si>
    <t xml:space="preserve"> - วัสดุจราจร</t>
  </si>
  <si>
    <t xml:space="preserve"> - วัสดุอาหาร (ผู้ต้องหา)</t>
  </si>
  <si>
    <t xml:space="preserve"> - ค่าสาธารณูปโภค</t>
  </si>
  <si>
    <t xml:space="preserve"> - อื่น ๆ</t>
  </si>
  <si>
    <t>กิจกรรม : บังคับใช้กฏหมายและบริการประชาชน ค่าใช้จ่ายคดีอาญา 5 กลุ่ม</t>
  </si>
  <si>
    <t xml:space="preserve"> - ค่าตอบแทนคุ้มครองพยาน</t>
  </si>
  <si>
    <t xml:space="preserve"> - ค่าตอบแทนนักจิตวิทยา</t>
  </si>
  <si>
    <t xml:space="preserve"> - ค่าตอบแทน จพง.ชันสูตพลิกศพ</t>
  </si>
  <si>
    <t xml:space="preserve"> - ค่าใช้จ่ายในการส่งหมายเรียกพยาน</t>
  </si>
  <si>
    <t xml:space="preserve"> - ค่าตอบแทนชุมชนสัมพันธ์</t>
  </si>
  <si>
    <t xml:space="preserve">   และอาสาสมัครตำรวจบ้าน </t>
  </si>
  <si>
    <t>ไม่มีปัญหา/อุปสรรค</t>
  </si>
  <si>
    <t>งบรายจ่ายอื่น</t>
  </si>
  <si>
    <t xml:space="preserve"> - โครงการรณรงค์ป้องกันและแก้ไข</t>
  </si>
  <si>
    <t xml:space="preserve">   ปัญหาอุบัติเหตุทางถนนช่วงเทศกาล</t>
  </si>
  <si>
    <t xml:space="preserve">   สำคัญ(ปีใหม่)</t>
  </si>
  <si>
    <t xml:space="preserve"> - โครงการสร้างเครือข่ายการมี</t>
  </si>
  <si>
    <t xml:space="preserve">   ส่วนร่วมของประชาชนในการป้องกัน</t>
  </si>
  <si>
    <t xml:space="preserve">   อาชญากรรมระดับตำบล</t>
  </si>
  <si>
    <t>***</t>
  </si>
  <si>
    <t>***ภ.จว.ดำเนินการ***</t>
  </si>
  <si>
    <t>โครงการ : สร้างภูมิคุ้มกันและป้องกันยาเสพติด</t>
  </si>
  <si>
    <t xml:space="preserve"> - ค่าจัดกิจกรรมเครือข่ายนักเรียน</t>
  </si>
  <si>
    <t xml:space="preserve"> - โครงการตำรวจประสานโรงเรียน</t>
  </si>
  <si>
    <t xml:space="preserve">   (1 ตำรวจ 1 โรงเรียน)</t>
  </si>
  <si>
    <t xml:space="preserve"> - ค่าตอบแทนครูตำรวจ (D.A.R.E.)</t>
  </si>
  <si>
    <t>โครงการ : ปราบปรามยาเสพติด</t>
  </si>
  <si>
    <t xml:space="preserve"> - โครงการบริหารจัดการสกัดกั้น</t>
  </si>
  <si>
    <t xml:space="preserve">   ยาเสพติด (Heart Land)</t>
  </si>
  <si>
    <t xml:space="preserve"> - โครงการสลายโครงสร้างเครือข่าย</t>
  </si>
  <si>
    <t xml:space="preserve">   ผู้มีอิทธิพลและกลุ่มชาติพันธ์ที่เกี่ยว</t>
  </si>
  <si>
    <t xml:space="preserve">   ข้องกับยาเสพติด</t>
  </si>
  <si>
    <t xml:space="preserve"> - ปฏิบัติการปิดล้อมตรวจค้นตาม</t>
  </si>
  <si>
    <t xml:space="preserve">   แนวทาง ตร. ในการดำเนินการ</t>
  </si>
  <si>
    <t xml:space="preserve">   ปิดล้อมตรวจค้น</t>
  </si>
  <si>
    <t>โครงการ : ตำบลยั่งยืนเพื่อแก้ไขปัญหายาเสพติดแบบครบวงจรตามยุทธศาสตร์ชาติ</t>
  </si>
  <si>
    <t xml:space="preserve"> - ค่าใช้จ่ายลงพื้นที่</t>
  </si>
  <si>
    <t xml:space="preserve"> - ค่าตอบแทนชุดปฏิบัติการ</t>
  </si>
  <si>
    <t xml:space="preserve"> - ค่าน้ำมันเชื้อเพลิง</t>
  </si>
  <si>
    <t xml:space="preserve"> - ค่าประชุมเชิงปฏิบัติการ</t>
  </si>
  <si>
    <t xml:space="preserve"> - ค่าประชุมผู้บำบัด</t>
  </si>
  <si>
    <t xml:space="preserve"> - ค่าตอบแทนพยาน</t>
  </si>
  <si>
    <t xml:space="preserve"> - น้ำมันเชื้อเพลิง</t>
  </si>
  <si>
    <t xml:space="preserve">  ร.ต.อ. </t>
  </si>
  <si>
    <t>ผู้ตรวจรายงาน</t>
  </si>
  <si>
    <t>( กะบิน  ประยูรกาญจน์ )</t>
  </si>
  <si>
    <t xml:space="preserve">       (บุญเลิศ  สังข์ชุม)</t>
  </si>
  <si>
    <t>รอง สวป.สภ.บางแก้ว</t>
  </si>
  <si>
    <t xml:space="preserve">          ผู้รายงาน</t>
  </si>
  <si>
    <t xml:space="preserve">     พ.ต.ต.</t>
  </si>
  <si>
    <t xml:space="preserve">     สว.สภ.บางแก้ว</t>
  </si>
  <si>
    <t>ข้อมูล ณ วันที่ 31 มีนาคม 2569</t>
  </si>
  <si>
    <r>
      <t xml:space="preserve">รายงานผลการใช้จ่ายงบประมาณ ไตรมาสที่ 1 -2
สถานีตำรวจภูธรบางแก้ว
  ประจำปีงบประมาณ พ.ศ. 2569 ไตรมาสที่ 1 - 2 </t>
    </r>
    <r>
      <rPr>
        <b/>
        <sz val="18"/>
        <color rgb="FFFF0000"/>
        <rFont val="Angsana New"/>
        <family val="1"/>
      </rPr>
      <t>(ตุลาคม 2568 -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</si>
</sst>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Wingdings 2"/>
      <family val="1"/>
      <charset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IT๙"/>
      <family val="2"/>
    </font>
    <font>
      <sz val="18"/>
      <color theme="1"/>
      <name val="Angsana New"/>
      <family val="1"/>
    </font>
    <font>
      <sz val="16"/>
      <color theme="1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7" fillId="0" borderId="0" xfId="0" applyFont="1"/>
    <xf numFmtId="0" fontId="5" fillId="0" borderId="0" xfId="0" applyFont="1"/>
    <xf numFmtId="0" fontId="9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43" fontId="5" fillId="2" borderId="12" xfId="0" applyNumberFormat="1" applyFont="1" applyFill="1" applyBorder="1"/>
    <xf numFmtId="43" fontId="5" fillId="2" borderId="13" xfId="1" applyFont="1" applyFill="1" applyBorder="1" applyAlignment="1">
      <alignment horizontal="center"/>
    </xf>
    <xf numFmtId="2" fontId="5" fillId="2" borderId="12" xfId="0" applyNumberFormat="1" applyFont="1" applyFill="1" applyBorder="1"/>
    <xf numFmtId="0" fontId="9" fillId="2" borderId="12" xfId="0" applyFont="1" applyFill="1" applyBorder="1"/>
    <xf numFmtId="0" fontId="5" fillId="2" borderId="12" xfId="0" applyFont="1" applyFill="1" applyBorder="1" applyAlignment="1">
      <alignment horizontal="center" vertical="center"/>
    </xf>
    <xf numFmtId="43" fontId="5" fillId="2" borderId="12" xfId="1" applyFont="1" applyFill="1" applyBorder="1"/>
    <xf numFmtId="0" fontId="5" fillId="2" borderId="12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4" xfId="0" applyFont="1" applyFill="1" applyBorder="1"/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5" fillId="4" borderId="11" xfId="0" applyFont="1" applyFill="1" applyBorder="1"/>
    <xf numFmtId="0" fontId="5" fillId="5" borderId="1" xfId="0" applyFont="1" applyFill="1" applyBorder="1" applyAlignment="1">
      <alignment horizontal="center"/>
    </xf>
    <xf numFmtId="43" fontId="5" fillId="5" borderId="2" xfId="1" applyFont="1" applyFill="1" applyBorder="1" applyAlignment="1">
      <alignment horizontal="right"/>
    </xf>
    <xf numFmtId="43" fontId="5" fillId="5" borderId="1" xfId="1" applyFont="1" applyFill="1" applyBorder="1" applyAlignment="1">
      <alignment horizontal="center"/>
    </xf>
    <xf numFmtId="0" fontId="5" fillId="5" borderId="1" xfId="0" applyFont="1" applyFill="1" applyBorder="1"/>
    <xf numFmtId="0" fontId="5" fillId="5" borderId="4" xfId="0" applyFont="1" applyFill="1" applyBorder="1"/>
    <xf numFmtId="0" fontId="5" fillId="5" borderId="5" xfId="0" applyFont="1" applyFill="1" applyBorder="1" applyAlignment="1">
      <alignment horizontal="center"/>
    </xf>
    <xf numFmtId="43" fontId="5" fillId="5" borderId="6" xfId="1" applyFont="1" applyFill="1" applyBorder="1" applyAlignment="1">
      <alignment horizontal="right"/>
    </xf>
    <xf numFmtId="43" fontId="5" fillId="5" borderId="5" xfId="1" applyFont="1" applyFill="1" applyBorder="1" applyAlignment="1">
      <alignment horizontal="center"/>
    </xf>
    <xf numFmtId="0" fontId="5" fillId="5" borderId="5" xfId="0" applyFont="1" applyFill="1" applyBorder="1"/>
    <xf numFmtId="0" fontId="5" fillId="5" borderId="8" xfId="0" applyFont="1" applyFill="1" applyBorder="1"/>
    <xf numFmtId="0" fontId="5" fillId="4" borderId="2" xfId="0" applyFont="1" applyFill="1" applyBorder="1" applyAlignment="1">
      <alignment horizontal="center"/>
    </xf>
    <xf numFmtId="43" fontId="5" fillId="4" borderId="1" xfId="1" applyFont="1" applyFill="1" applyBorder="1"/>
    <xf numFmtId="43" fontId="6" fillId="4" borderId="1" xfId="1" applyFont="1" applyFill="1" applyBorder="1"/>
    <xf numFmtId="2" fontId="5" fillId="4" borderId="1" xfId="0" applyNumberFormat="1" applyFont="1" applyFill="1" applyBorder="1"/>
    <xf numFmtId="0" fontId="8" fillId="4" borderId="9" xfId="0" applyFont="1" applyFill="1" applyBorder="1" applyAlignment="1">
      <alignment horizontal="center" vertical="center"/>
    </xf>
    <xf numFmtId="43" fontId="5" fillId="4" borderId="9" xfId="1" applyFont="1" applyFill="1" applyBorder="1"/>
    <xf numFmtId="2" fontId="5" fillId="4" borderId="9" xfId="0" applyNumberFormat="1" applyFont="1" applyFill="1" applyBorder="1"/>
    <xf numFmtId="0" fontId="5" fillId="4" borderId="1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43" fontId="5" fillId="4" borderId="5" xfId="1" applyFont="1" applyFill="1" applyBorder="1"/>
    <xf numFmtId="2" fontId="5" fillId="4" borderId="5" xfId="0" applyNumberFormat="1" applyFont="1" applyFill="1" applyBorder="1"/>
    <xf numFmtId="0" fontId="8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shrinkToFit="1"/>
    </xf>
    <xf numFmtId="0" fontId="5" fillId="4" borderId="9" xfId="0" applyFont="1" applyFill="1" applyBorder="1" applyAlignment="1">
      <alignment horizontal="center" vertical="top"/>
    </xf>
    <xf numFmtId="0" fontId="5" fillId="4" borderId="9" xfId="0" applyFont="1" applyFill="1" applyBorder="1" applyAlignment="1">
      <alignment vertical="top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quotePrefix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43" fontId="5" fillId="6" borderId="2" xfId="1" applyFont="1" applyFill="1" applyBorder="1" applyAlignment="1">
      <alignment horizontal="right"/>
    </xf>
    <xf numFmtId="43" fontId="5" fillId="6" borderId="1" xfId="1" applyFont="1" applyFill="1" applyBorder="1" applyAlignment="1">
      <alignment horizontal="center"/>
    </xf>
    <xf numFmtId="0" fontId="5" fillId="6" borderId="1" xfId="0" applyFont="1" applyFill="1" applyBorder="1"/>
    <xf numFmtId="0" fontId="5" fillId="6" borderId="4" xfId="0" applyFont="1" applyFill="1" applyBorder="1"/>
    <xf numFmtId="0" fontId="5" fillId="6" borderId="5" xfId="0" applyFont="1" applyFill="1" applyBorder="1" applyAlignment="1">
      <alignment horizontal="center"/>
    </xf>
    <xf numFmtId="43" fontId="5" fillId="6" borderId="6" xfId="1" applyFont="1" applyFill="1" applyBorder="1" applyAlignment="1">
      <alignment horizontal="right"/>
    </xf>
    <xf numFmtId="43" fontId="5" fillId="6" borderId="5" xfId="1" applyFont="1" applyFill="1" applyBorder="1" applyAlignment="1">
      <alignment horizontal="center"/>
    </xf>
    <xf numFmtId="0" fontId="5" fillId="6" borderId="5" xfId="0" applyFont="1" applyFill="1" applyBorder="1"/>
    <xf numFmtId="0" fontId="5" fillId="6" borderId="8" xfId="0" applyFont="1" applyFill="1" applyBorder="1"/>
    <xf numFmtId="0" fontId="5" fillId="6" borderId="9" xfId="0" applyFont="1" applyFill="1" applyBorder="1" applyAlignment="1">
      <alignment horizontal="center"/>
    </xf>
    <xf numFmtId="43" fontId="5" fillId="6" borderId="10" xfId="1" applyFont="1" applyFill="1" applyBorder="1" applyAlignment="1">
      <alignment horizontal="right"/>
    </xf>
    <xf numFmtId="43" fontId="5" fillId="6" borderId="9" xfId="1" applyFont="1" applyFill="1" applyBorder="1" applyAlignment="1">
      <alignment horizontal="center"/>
    </xf>
    <xf numFmtId="0" fontId="5" fillId="6" borderId="9" xfId="0" applyFont="1" applyFill="1" applyBorder="1"/>
    <xf numFmtId="0" fontId="5" fillId="6" borderId="11" xfId="0" applyFont="1" applyFill="1" applyBorder="1"/>
    <xf numFmtId="0" fontId="6" fillId="6" borderId="2" xfId="0" applyFont="1" applyFill="1" applyBorder="1"/>
    <xf numFmtId="0" fontId="6" fillId="6" borderId="10" xfId="0" applyFont="1" applyFill="1" applyBorder="1"/>
    <xf numFmtId="0" fontId="6" fillId="6" borderId="6" xfId="0" applyFont="1" applyFill="1" applyBorder="1"/>
    <xf numFmtId="0" fontId="6" fillId="6" borderId="1" xfId="0" applyFont="1" applyFill="1" applyBorder="1"/>
    <xf numFmtId="0" fontId="6" fillId="6" borderId="9" xfId="0" applyFont="1" applyFill="1" applyBorder="1"/>
    <xf numFmtId="0" fontId="6" fillId="6" borderId="5" xfId="0" applyFont="1" applyFill="1" applyBorder="1"/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5" fillId="7" borderId="9" xfId="0" applyFont="1" applyFill="1" applyBorder="1" applyAlignment="1">
      <alignment horizontal="center"/>
    </xf>
    <xf numFmtId="0" fontId="5" fillId="7" borderId="9" xfId="0" applyFont="1" applyFill="1" applyBorder="1"/>
    <xf numFmtId="43" fontId="5" fillId="7" borderId="1" xfId="1" applyFont="1" applyFill="1" applyBorder="1"/>
    <xf numFmtId="43" fontId="5" fillId="2" borderId="14" xfId="1" applyFont="1" applyFill="1" applyBorder="1"/>
    <xf numFmtId="0" fontId="5" fillId="2" borderId="15" xfId="0" applyFont="1" applyFill="1" applyBorder="1"/>
    <xf numFmtId="2" fontId="5" fillId="7" borderId="1" xfId="0" applyNumberFormat="1" applyFont="1" applyFill="1" applyBorder="1"/>
    <xf numFmtId="0" fontId="5" fillId="7" borderId="2" xfId="0" applyFont="1" applyFill="1" applyBorder="1" applyAlignment="1">
      <alignment horizontal="center" vertical="center"/>
    </xf>
    <xf numFmtId="43" fontId="5" fillId="7" borderId="3" xfId="1" applyFont="1" applyFill="1" applyBorder="1"/>
    <xf numFmtId="0" fontId="5" fillId="7" borderId="4" xfId="0" applyFont="1" applyFill="1" applyBorder="1" applyAlignment="1">
      <alignment horizontal="center"/>
    </xf>
    <xf numFmtId="0" fontId="5" fillId="7" borderId="10" xfId="0" applyFont="1" applyFill="1" applyBorder="1"/>
    <xf numFmtId="0" fontId="5" fillId="7" borderId="0" xfId="0" applyFont="1" applyFill="1"/>
    <xf numFmtId="0" fontId="5" fillId="7" borderId="11" xfId="0" applyFont="1" applyFill="1" applyBorder="1"/>
    <xf numFmtId="0" fontId="5" fillId="8" borderId="12" xfId="0" applyFont="1" applyFill="1" applyBorder="1" applyAlignment="1">
      <alignment horizontal="center"/>
    </xf>
    <xf numFmtId="0" fontId="5" fillId="8" borderId="12" xfId="0" applyFont="1" applyFill="1" applyBorder="1"/>
    <xf numFmtId="43" fontId="5" fillId="8" borderId="12" xfId="1" applyFont="1" applyFill="1" applyBorder="1"/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/>
    <xf numFmtId="0" fontId="5" fillId="9" borderId="9" xfId="0" applyFont="1" applyFill="1" applyBorder="1"/>
    <xf numFmtId="43" fontId="5" fillId="9" borderId="9" xfId="1" applyFont="1" applyFill="1" applyBorder="1"/>
    <xf numFmtId="0" fontId="5" fillId="9" borderId="9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/>
    </xf>
    <xf numFmtId="2" fontId="5" fillId="9" borderId="9" xfId="0" applyNumberFormat="1" applyFont="1" applyFill="1" applyBorder="1"/>
    <xf numFmtId="0" fontId="5" fillId="9" borderId="0" xfId="0" applyFont="1" applyFill="1"/>
    <xf numFmtId="43" fontId="5" fillId="9" borderId="1" xfId="1" applyFont="1" applyFill="1" applyBorder="1"/>
    <xf numFmtId="2" fontId="5" fillId="9" borderId="1" xfId="0" applyNumberFormat="1" applyFont="1" applyFill="1" applyBorder="1"/>
    <xf numFmtId="0" fontId="5" fillId="9" borderId="10" xfId="0" applyFont="1" applyFill="1" applyBorder="1"/>
    <xf numFmtId="0" fontId="5" fillId="9" borderId="10" xfId="0" applyFont="1" applyFill="1" applyBorder="1" applyAlignment="1">
      <alignment horizontal="center" vertical="center"/>
    </xf>
    <xf numFmtId="0" fontId="5" fillId="9" borderId="2" xfId="0" applyFont="1" applyFill="1" applyBorder="1"/>
    <xf numFmtId="0" fontId="5" fillId="9" borderId="10" xfId="0" applyFont="1" applyFill="1" applyBorder="1" applyAlignment="1">
      <alignment horizontal="center"/>
    </xf>
    <xf numFmtId="43" fontId="5" fillId="9" borderId="5" xfId="1" applyFont="1" applyFill="1" applyBorder="1"/>
    <xf numFmtId="43" fontId="5" fillId="9" borderId="0" xfId="1" applyFont="1" applyFill="1" applyBorder="1"/>
    <xf numFmtId="43" fontId="5" fillId="9" borderId="3" xfId="1" applyFont="1" applyFill="1" applyBorder="1"/>
    <xf numFmtId="0" fontId="5" fillId="9" borderId="11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5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2" fontId="5" fillId="9" borderId="5" xfId="0" applyNumberFormat="1" applyFont="1" applyFill="1" applyBorder="1"/>
    <xf numFmtId="43" fontId="5" fillId="8" borderId="14" xfId="1" applyFont="1" applyFill="1" applyBorder="1"/>
    <xf numFmtId="0" fontId="5" fillId="8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 vertical="center"/>
    </xf>
    <xf numFmtId="0" fontId="5" fillId="9" borderId="11" xfId="0" applyFont="1" applyFill="1" applyBorder="1"/>
    <xf numFmtId="0" fontId="5" fillId="9" borderId="6" xfId="0" applyFont="1" applyFill="1" applyBorder="1"/>
    <xf numFmtId="0" fontId="5" fillId="9" borderId="8" xfId="0" applyFont="1" applyFill="1" applyBorder="1"/>
    <xf numFmtId="0" fontId="5" fillId="9" borderId="2" xfId="0" applyFont="1" applyFill="1" applyBorder="1" applyAlignment="1">
      <alignment horizontal="center" vertical="center"/>
    </xf>
    <xf numFmtId="0" fontId="5" fillId="9" borderId="7" xfId="0" applyFont="1" applyFill="1" applyBorder="1"/>
    <xf numFmtId="43" fontId="5" fillId="9" borderId="9" xfId="0" applyNumberFormat="1" applyFont="1" applyFill="1" applyBorder="1"/>
    <xf numFmtId="2" fontId="5" fillId="6" borderId="1" xfId="0" applyNumberFormat="1" applyFont="1" applyFill="1" applyBorder="1"/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43" fontId="5" fillId="9" borderId="5" xfId="0" applyNumberFormat="1" applyFont="1" applyFill="1" applyBorder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43" fontId="10" fillId="3" borderId="2" xfId="1" applyFont="1" applyFill="1" applyBorder="1" applyAlignment="1">
      <alignment horizontal="center" vertical="center"/>
    </xf>
    <xf numFmtId="43" fontId="10" fillId="3" borderId="6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8" borderId="13" xfId="0" applyFont="1" applyFill="1" applyBorder="1" applyAlignment="1"/>
    <xf numFmtId="0" fontId="5" fillId="8" borderId="14" xfId="0" applyFont="1" applyFill="1" applyBorder="1" applyAlignment="1"/>
    <xf numFmtId="0" fontId="5" fillId="8" borderId="15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119945</xdr:colOff>
      <xdr:row>0</xdr:row>
      <xdr:rowOff>67028</xdr:rowOff>
    </xdr:from>
    <xdr:to>
      <xdr:col>1</xdr:col>
      <xdr:colOff>980722</xdr:colOff>
      <xdr:row>2</xdr:row>
      <xdr:rowOff>269847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03DA6-97DF-CFFC-BC50-3713EBF40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45" y="67028"/>
          <a:ext cx="860777" cy="866041"/>
        </a:xfrm>
        <a:prstGeom prst="rect">
          <a:avLst/>
        </a:prstGeom>
      </xdr:spPr>
    </xdr:pic>
    <xdr:clientData/>
  </xdr:twoCellAnchor>
  <xdr:twoCellAnchor editAs="oneCell">
    <xdr:from>
      <xdr:col>5</xdr:col>
      <xdr:colOff>490362</xdr:colOff>
      <xdr:row>0</xdr:row>
      <xdr:rowOff>95249</xdr:rowOff>
    </xdr:from>
    <xdr:to>
      <xdr:col>6</xdr:col>
      <xdr:colOff>750106</xdr:colOff>
      <xdr:row>2</xdr:row>
      <xdr:rowOff>98778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B5ACBA-4802-8580-BF07-54C1B5DD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7084" y="95249"/>
          <a:ext cx="1092300" cy="666751"/>
        </a:xfrm>
        <a:prstGeom prst="rect">
          <a:avLst/>
        </a:prstGeom>
      </xdr:spPr>
    </xdr:pic>
    <xdr:clientData/>
  </xdr:twoCellAnchor>
  <xdr:twoCellAnchor>
    <xdr:from>
      <xdr:col>4</xdr:col>
      <xdr:colOff>664633</xdr:colOff>
      <xdr:row>67</xdr:row>
      <xdr:rowOff>0</xdr:rowOff>
    </xdr:from>
    <xdr:to>
      <xdr:col>5</xdr:col>
      <xdr:colOff>660547</xdr:colOff>
      <xdr:row>67</xdr:row>
      <xdr:rowOff>239889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72A38E9C-0DCA-8920-A86C-B7AF3940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80"/>
        <a:stretch>
          <a:fillRect/>
        </a:stretch>
      </xdr:blipFill>
      <xdr:spPr bwMode="auto">
        <a:xfrm>
          <a:off x="8023577" y="18330333"/>
          <a:ext cx="983692" cy="239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565344</xdr:colOff>
      <xdr:row>66</xdr:row>
      <xdr:rowOff>183362</xdr:rowOff>
    </xdr:from>
    <xdr:to>
      <xdr:col>3</xdr:col>
      <xdr:colOff>215143</xdr:colOff>
      <xdr:row>68</xdr:row>
      <xdr:rowOff>171131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197D5FF-50DB-4554-5CA3-3B7C59D1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9" t="48271" r="37492" b="22321"/>
        <a:stretch>
          <a:fillRect/>
        </a:stretch>
      </xdr:blipFill>
      <xdr:spPr bwMode="auto">
        <a:xfrm rot="1666497">
          <a:off x="5476011" y="18309084"/>
          <a:ext cx="792799" cy="453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view="pageBreakPreview" topLeftCell="C45" zoomScale="70" zoomScaleNormal="80" zoomScaleSheetLayoutView="70" workbookViewId="0">
      <selection activeCell="B67" sqref="B67:H70"/>
    </sheetView>
  </sheetViews>
  <sheetFormatPr defaultColWidth="12.58203125" defaultRowHeight="16" x14ac:dyDescent="0.5"/>
  <cols>
    <col min="1" max="1" width="5.83203125" style="1" customWidth="1"/>
    <col min="2" max="2" width="58.58203125" style="1" bestFit="1" customWidth="1"/>
    <col min="3" max="3" width="15" style="1" bestFit="1" customWidth="1"/>
    <col min="4" max="4" width="17.1640625" style="1" customWidth="1"/>
    <col min="5" max="5" width="13" style="1" bestFit="1" customWidth="1"/>
    <col min="6" max="6" width="10.9140625" style="1" bestFit="1" customWidth="1"/>
    <col min="7" max="7" width="17.58203125" style="1" bestFit="1" customWidth="1"/>
    <col min="8" max="23" width="8.58203125" style="1" customWidth="1"/>
    <col min="24" max="16384" width="12.58203125" style="1"/>
  </cols>
  <sheetData>
    <row r="1" spans="1:7" s="125" customFormat="1" ht="26" x14ac:dyDescent="0.8">
      <c r="A1" s="127" t="s">
        <v>74</v>
      </c>
      <c r="B1" s="127"/>
      <c r="C1" s="127"/>
      <c r="D1" s="127"/>
      <c r="E1" s="127"/>
      <c r="F1" s="127"/>
      <c r="G1" s="127"/>
    </row>
    <row r="2" spans="1:7" s="125" customFormat="1" ht="26" x14ac:dyDescent="0.8">
      <c r="A2" s="127"/>
      <c r="B2" s="127"/>
      <c r="C2" s="127"/>
      <c r="D2" s="127"/>
      <c r="E2" s="127"/>
      <c r="F2" s="127"/>
      <c r="G2" s="127"/>
    </row>
    <row r="3" spans="1:7" s="125" customFormat="1" ht="26" x14ac:dyDescent="0.8">
      <c r="A3" s="128"/>
      <c r="B3" s="128"/>
      <c r="C3" s="128"/>
      <c r="D3" s="128"/>
      <c r="E3" s="128"/>
      <c r="F3" s="128"/>
      <c r="G3" s="128"/>
    </row>
    <row r="4" spans="1:7" s="2" customFormat="1" ht="23.25" customHeight="1" x14ac:dyDescent="0.35">
      <c r="A4" s="137" t="s">
        <v>0</v>
      </c>
      <c r="B4" s="137" t="s">
        <v>1</v>
      </c>
      <c r="C4" s="133" t="s">
        <v>2</v>
      </c>
      <c r="D4" s="133" t="s">
        <v>3</v>
      </c>
      <c r="E4" s="135" t="s">
        <v>4</v>
      </c>
      <c r="F4" s="139" t="s">
        <v>5</v>
      </c>
      <c r="G4" s="140" t="s">
        <v>6</v>
      </c>
    </row>
    <row r="5" spans="1:7" s="2" customFormat="1" ht="14.5" x14ac:dyDescent="0.35">
      <c r="A5" s="138"/>
      <c r="B5" s="138"/>
      <c r="C5" s="134"/>
      <c r="D5" s="134"/>
      <c r="E5" s="136"/>
      <c r="F5" s="139"/>
      <c r="G5" s="141"/>
    </row>
    <row r="6" spans="1:7" s="2" customFormat="1" ht="20.5" x14ac:dyDescent="0.45">
      <c r="A6" s="51">
        <v>1</v>
      </c>
      <c r="B6" s="142" t="s">
        <v>8</v>
      </c>
      <c r="C6" s="143"/>
      <c r="D6" s="52">
        <f>479400+24000</f>
        <v>503400</v>
      </c>
      <c r="E6" s="53">
        <f>D6</f>
        <v>503400</v>
      </c>
      <c r="F6" s="54">
        <f>D6/E6*100</f>
        <v>100</v>
      </c>
      <c r="G6" s="55"/>
    </row>
    <row r="7" spans="1:7" s="2" customFormat="1" ht="20.5" x14ac:dyDescent="0.45">
      <c r="A7" s="56"/>
      <c r="B7" s="144" t="s">
        <v>9</v>
      </c>
      <c r="C7" s="145"/>
      <c r="D7" s="57"/>
      <c r="E7" s="58"/>
      <c r="F7" s="59"/>
      <c r="G7" s="60"/>
    </row>
    <row r="8" spans="1:7" s="3" customFormat="1" ht="21" customHeight="1" x14ac:dyDescent="0.45">
      <c r="A8" s="14"/>
      <c r="B8" s="15" t="s">
        <v>13</v>
      </c>
      <c r="C8" s="43"/>
      <c r="D8" s="33">
        <v>204000</v>
      </c>
      <c r="E8" s="33">
        <v>204000</v>
      </c>
      <c r="F8" s="35">
        <f>SUM(E8)*100/D8</f>
        <v>100</v>
      </c>
      <c r="G8" s="16"/>
    </row>
    <row r="9" spans="1:7" s="3" customFormat="1" ht="21" customHeight="1" x14ac:dyDescent="0.45">
      <c r="A9" s="19"/>
      <c r="B9" s="20" t="s">
        <v>14</v>
      </c>
      <c r="C9" s="36"/>
      <c r="D9" s="37">
        <v>6000</v>
      </c>
      <c r="E9" s="37">
        <v>6000</v>
      </c>
      <c r="F9" s="38">
        <f t="shared" ref="F9:F28" si="0">SUM(E9)*100/D9</f>
        <v>100</v>
      </c>
      <c r="G9" s="21"/>
    </row>
    <row r="10" spans="1:7" s="3" customFormat="1" ht="21" customHeight="1" x14ac:dyDescent="0.45">
      <c r="A10" s="19"/>
      <c r="B10" s="20" t="s">
        <v>15</v>
      </c>
      <c r="C10" s="36"/>
      <c r="D10" s="37">
        <v>3800</v>
      </c>
      <c r="E10" s="37">
        <v>3800</v>
      </c>
      <c r="F10" s="38">
        <f t="shared" si="0"/>
        <v>100</v>
      </c>
      <c r="G10" s="21"/>
    </row>
    <row r="11" spans="1:7" s="3" customFormat="1" ht="21" customHeight="1" x14ac:dyDescent="0.45">
      <c r="A11" s="19"/>
      <c r="B11" s="20" t="s">
        <v>16</v>
      </c>
      <c r="C11" s="36"/>
      <c r="D11" s="37">
        <v>8400</v>
      </c>
      <c r="E11" s="37">
        <v>8400</v>
      </c>
      <c r="F11" s="38">
        <f t="shared" si="0"/>
        <v>100</v>
      </c>
      <c r="G11" s="21"/>
    </row>
    <row r="12" spans="1:7" s="3" customFormat="1" ht="21" customHeight="1" x14ac:dyDescent="0.45">
      <c r="A12" s="19"/>
      <c r="B12" s="20" t="s">
        <v>17</v>
      </c>
      <c r="C12" s="36"/>
      <c r="D12" s="37">
        <v>1500</v>
      </c>
      <c r="E12" s="37">
        <v>1500</v>
      </c>
      <c r="F12" s="38">
        <f t="shared" si="0"/>
        <v>100</v>
      </c>
      <c r="G12" s="44" t="s">
        <v>18</v>
      </c>
    </row>
    <row r="13" spans="1:7" s="3" customFormat="1" ht="21" customHeight="1" x14ac:dyDescent="0.45">
      <c r="A13" s="45"/>
      <c r="B13" s="46" t="s">
        <v>64</v>
      </c>
      <c r="C13" s="47" t="s">
        <v>19</v>
      </c>
      <c r="D13" s="37">
        <f>239200+24000</f>
        <v>263200</v>
      </c>
      <c r="E13" s="37">
        <f>239200+24000</f>
        <v>263200</v>
      </c>
      <c r="F13" s="38">
        <f t="shared" si="0"/>
        <v>100</v>
      </c>
      <c r="G13" s="48" t="s">
        <v>20</v>
      </c>
    </row>
    <row r="14" spans="1:7" s="3" customFormat="1" ht="21" customHeight="1" x14ac:dyDescent="0.45">
      <c r="A14" s="19"/>
      <c r="B14" s="20" t="s">
        <v>22</v>
      </c>
      <c r="C14" s="36"/>
      <c r="D14" s="37">
        <v>1100</v>
      </c>
      <c r="E14" s="37">
        <v>1100</v>
      </c>
      <c r="F14" s="38">
        <f t="shared" si="0"/>
        <v>100</v>
      </c>
      <c r="G14" s="49"/>
    </row>
    <row r="15" spans="1:7" s="3" customFormat="1" ht="21" customHeight="1" x14ac:dyDescent="0.45">
      <c r="A15" s="19"/>
      <c r="B15" s="20" t="s">
        <v>23</v>
      </c>
      <c r="C15" s="36"/>
      <c r="D15" s="37">
        <v>4500</v>
      </c>
      <c r="E15" s="37">
        <v>4500</v>
      </c>
      <c r="F15" s="38">
        <f t="shared" si="0"/>
        <v>100</v>
      </c>
      <c r="G15" s="21"/>
    </row>
    <row r="16" spans="1:7" s="3" customFormat="1" ht="21" customHeight="1" x14ac:dyDescent="0.45">
      <c r="A16" s="19"/>
      <c r="B16" s="20" t="s">
        <v>24</v>
      </c>
      <c r="C16" s="36"/>
      <c r="D16" s="37">
        <v>10900</v>
      </c>
      <c r="E16" s="37">
        <v>10900</v>
      </c>
      <c r="F16" s="38">
        <f t="shared" si="0"/>
        <v>100</v>
      </c>
      <c r="G16" s="44"/>
    </row>
    <row r="17" spans="1:7" s="3" customFormat="1" ht="21" customHeight="1" x14ac:dyDescent="0.45">
      <c r="A17" s="17"/>
      <c r="B17" s="18" t="s">
        <v>25</v>
      </c>
      <c r="C17" s="50"/>
      <c r="D17" s="41">
        <v>0</v>
      </c>
      <c r="E17" s="41">
        <v>0</v>
      </c>
      <c r="F17" s="38">
        <v>0</v>
      </c>
      <c r="G17" s="18"/>
    </row>
    <row r="18" spans="1:7" s="2" customFormat="1" ht="20.5" x14ac:dyDescent="0.45">
      <c r="A18" s="51">
        <v>2</v>
      </c>
      <c r="B18" s="66" t="s">
        <v>10</v>
      </c>
      <c r="C18" s="69"/>
      <c r="D18" s="52">
        <v>16700</v>
      </c>
      <c r="E18" s="53">
        <v>15316</v>
      </c>
      <c r="F18" s="121">
        <f>E18/D18*100</f>
        <v>91.712574850299404</v>
      </c>
      <c r="G18" s="55"/>
    </row>
    <row r="19" spans="1:7" s="2" customFormat="1" ht="20.5" x14ac:dyDescent="0.45">
      <c r="A19" s="61"/>
      <c r="B19" s="67" t="s">
        <v>11</v>
      </c>
      <c r="C19" s="70"/>
      <c r="D19" s="62"/>
      <c r="E19" s="63"/>
      <c r="F19" s="64"/>
      <c r="G19" s="65"/>
    </row>
    <row r="20" spans="1:7" s="2" customFormat="1" ht="20.5" x14ac:dyDescent="0.45">
      <c r="A20" s="56"/>
      <c r="B20" s="68" t="s">
        <v>12</v>
      </c>
      <c r="C20" s="71"/>
      <c r="D20" s="57"/>
      <c r="E20" s="58"/>
      <c r="F20" s="59"/>
      <c r="G20" s="60"/>
    </row>
    <row r="21" spans="1:7" s="3" customFormat="1" ht="21.75" customHeight="1" x14ac:dyDescent="0.45">
      <c r="A21" s="4"/>
      <c r="B21" s="5" t="s">
        <v>7</v>
      </c>
      <c r="C21" s="6"/>
      <c r="D21" s="7">
        <f>D18+D6</f>
        <v>520100</v>
      </c>
      <c r="E21" s="8">
        <f>SUM(E8:E18)</f>
        <v>518716</v>
      </c>
      <c r="F21" s="9">
        <f>SUM(E21)*100/D21</f>
        <v>99.733897327437035</v>
      </c>
      <c r="G21" s="10"/>
    </row>
    <row r="22" spans="1:7" s="2" customFormat="1" ht="20.5" x14ac:dyDescent="0.45">
      <c r="A22" s="22">
        <v>3</v>
      </c>
      <c r="B22" s="129" t="s">
        <v>8</v>
      </c>
      <c r="C22" s="130"/>
      <c r="D22" s="23"/>
      <c r="E22" s="24"/>
      <c r="F22" s="25"/>
      <c r="G22" s="26"/>
    </row>
    <row r="23" spans="1:7" s="2" customFormat="1" ht="20.5" x14ac:dyDescent="0.45">
      <c r="A23" s="27"/>
      <c r="B23" s="131" t="s">
        <v>26</v>
      </c>
      <c r="C23" s="132"/>
      <c r="D23" s="28"/>
      <c r="E23" s="29"/>
      <c r="F23" s="30"/>
      <c r="G23" s="31"/>
    </row>
    <row r="24" spans="1:7" s="3" customFormat="1" ht="21" customHeight="1" x14ac:dyDescent="0.45">
      <c r="A24" s="15"/>
      <c r="B24" s="15" t="s">
        <v>27</v>
      </c>
      <c r="C24" s="32"/>
      <c r="D24" s="33">
        <v>0</v>
      </c>
      <c r="E24" s="34">
        <v>0</v>
      </c>
      <c r="F24" s="35">
        <v>0</v>
      </c>
      <c r="G24" s="14"/>
    </row>
    <row r="25" spans="1:7" s="3" customFormat="1" ht="21" customHeight="1" x14ac:dyDescent="0.45">
      <c r="A25" s="20"/>
      <c r="B25" s="20" t="s">
        <v>28</v>
      </c>
      <c r="C25" s="36"/>
      <c r="D25" s="37">
        <v>500</v>
      </c>
      <c r="E25" s="37">
        <v>0</v>
      </c>
      <c r="F25" s="38">
        <f t="shared" si="0"/>
        <v>0</v>
      </c>
      <c r="G25" s="19"/>
    </row>
    <row r="26" spans="1:7" s="3" customFormat="1" ht="21" customHeight="1" x14ac:dyDescent="0.45">
      <c r="A26" s="20"/>
      <c r="B26" s="20" t="s">
        <v>29</v>
      </c>
      <c r="C26" s="47" t="s">
        <v>19</v>
      </c>
      <c r="D26" s="37">
        <v>9200</v>
      </c>
      <c r="E26" s="37">
        <v>0</v>
      </c>
      <c r="F26" s="38">
        <f t="shared" si="0"/>
        <v>0</v>
      </c>
      <c r="G26" s="19"/>
    </row>
    <row r="27" spans="1:7" s="3" customFormat="1" ht="21" customHeight="1" x14ac:dyDescent="0.45">
      <c r="A27" s="20"/>
      <c r="B27" s="20" t="s">
        <v>30</v>
      </c>
      <c r="C27" s="39"/>
      <c r="D27" s="37">
        <v>300</v>
      </c>
      <c r="E27" s="37">
        <v>0</v>
      </c>
      <c r="F27" s="38">
        <f t="shared" si="0"/>
        <v>0</v>
      </c>
      <c r="G27" s="19"/>
    </row>
    <row r="28" spans="1:7" s="3" customFormat="1" ht="21" customHeight="1" x14ac:dyDescent="0.45">
      <c r="A28" s="20"/>
      <c r="B28" s="20" t="s">
        <v>63</v>
      </c>
      <c r="C28" s="39"/>
      <c r="D28" s="37">
        <v>1300</v>
      </c>
      <c r="E28" s="37">
        <v>0</v>
      </c>
      <c r="F28" s="38">
        <f t="shared" si="0"/>
        <v>0</v>
      </c>
      <c r="G28" s="20"/>
    </row>
    <row r="29" spans="1:7" s="3" customFormat="1" ht="21" customHeight="1" x14ac:dyDescent="0.45">
      <c r="A29" s="18"/>
      <c r="B29" s="18"/>
      <c r="C29" s="40"/>
      <c r="D29" s="41"/>
      <c r="E29" s="41"/>
      <c r="F29" s="42"/>
      <c r="G29" s="18"/>
    </row>
    <row r="30" spans="1:7" s="3" customFormat="1" ht="21" customHeight="1" x14ac:dyDescent="0.45">
      <c r="A30" s="4"/>
      <c r="B30" s="11" t="s">
        <v>7</v>
      </c>
      <c r="C30" s="6"/>
      <c r="D30" s="12">
        <v>11300</v>
      </c>
      <c r="E30" s="12">
        <f>SUM(E24:E29)</f>
        <v>0</v>
      </c>
      <c r="F30" s="9">
        <f>SUM(E30)*100/D30</f>
        <v>0</v>
      </c>
      <c r="G30" s="13"/>
    </row>
    <row r="31" spans="1:7" s="3" customFormat="1" ht="21" customHeight="1" x14ac:dyDescent="0.45">
      <c r="A31" s="72">
        <v>4</v>
      </c>
      <c r="B31" s="73" t="s">
        <v>31</v>
      </c>
      <c r="C31" s="80" t="s">
        <v>19</v>
      </c>
      <c r="D31" s="76">
        <v>36650</v>
      </c>
      <c r="E31" s="81">
        <v>36650</v>
      </c>
      <c r="F31" s="79">
        <f>SUM(E31)*100/D31</f>
        <v>100</v>
      </c>
      <c r="G31" s="82" t="s">
        <v>33</v>
      </c>
    </row>
    <row r="32" spans="1:7" s="3" customFormat="1" ht="21" customHeight="1" x14ac:dyDescent="0.45">
      <c r="A32" s="74"/>
      <c r="B32" s="75" t="s">
        <v>32</v>
      </c>
      <c r="C32" s="83"/>
      <c r="D32" s="75"/>
      <c r="E32" s="84"/>
      <c r="F32" s="75"/>
      <c r="G32" s="85"/>
    </row>
    <row r="33" spans="1:7" s="3" customFormat="1" ht="21" customHeight="1" x14ac:dyDescent="0.45">
      <c r="A33" s="4"/>
      <c r="B33" s="11" t="s">
        <v>7</v>
      </c>
      <c r="C33" s="6"/>
      <c r="D33" s="12">
        <v>11300</v>
      </c>
      <c r="E33" s="77">
        <f>SUM(E27:E31)</f>
        <v>36650</v>
      </c>
      <c r="F33" s="9">
        <f>SUM(E33)*100/D33</f>
        <v>324.33628318584073</v>
      </c>
      <c r="G33" s="78"/>
    </row>
    <row r="34" spans="1:7" s="3" customFormat="1" ht="21" customHeight="1" x14ac:dyDescent="0.45">
      <c r="A34" s="86">
        <v>5</v>
      </c>
      <c r="B34" s="147" t="s">
        <v>34</v>
      </c>
      <c r="C34" s="148"/>
      <c r="D34" s="148"/>
      <c r="E34" s="148"/>
      <c r="F34" s="148"/>
      <c r="G34" s="149"/>
    </row>
    <row r="35" spans="1:7" s="3" customFormat="1" ht="21" customHeight="1" x14ac:dyDescent="0.45">
      <c r="A35" s="89"/>
      <c r="B35" s="90" t="s">
        <v>35</v>
      </c>
      <c r="C35" s="99"/>
      <c r="D35" s="97"/>
      <c r="E35" s="104"/>
      <c r="F35" s="90"/>
      <c r="G35" s="89" t="s">
        <v>18</v>
      </c>
    </row>
    <row r="36" spans="1:7" s="3" customFormat="1" ht="21" customHeight="1" x14ac:dyDescent="0.45">
      <c r="A36" s="93"/>
      <c r="B36" s="91" t="s">
        <v>36</v>
      </c>
      <c r="C36" s="100" t="s">
        <v>19</v>
      </c>
      <c r="D36" s="92">
        <v>14917.85</v>
      </c>
      <c r="E36" s="104">
        <v>12800</v>
      </c>
      <c r="F36" s="95">
        <f>SUM(E36)*100/D36</f>
        <v>85.803249127722822</v>
      </c>
      <c r="G36" s="93" t="s">
        <v>20</v>
      </c>
    </row>
    <row r="37" spans="1:7" s="3" customFormat="1" ht="21" customHeight="1" x14ac:dyDescent="0.45">
      <c r="A37" s="93"/>
      <c r="B37" s="91" t="s">
        <v>37</v>
      </c>
      <c r="C37" s="99"/>
      <c r="D37" s="92"/>
      <c r="E37" s="104"/>
      <c r="F37" s="91"/>
      <c r="G37" s="93" t="s">
        <v>21</v>
      </c>
    </row>
    <row r="38" spans="1:7" s="3" customFormat="1" ht="21" customHeight="1" x14ac:dyDescent="0.45">
      <c r="A38" s="93"/>
      <c r="B38" s="91"/>
      <c r="C38" s="96"/>
      <c r="D38" s="91"/>
      <c r="E38" s="96"/>
      <c r="F38" s="91"/>
      <c r="G38" s="91"/>
    </row>
    <row r="39" spans="1:7" s="3" customFormat="1" ht="21" customHeight="1" x14ac:dyDescent="0.45">
      <c r="A39" s="89"/>
      <c r="B39" s="90" t="s">
        <v>38</v>
      </c>
      <c r="C39" s="101"/>
      <c r="D39" s="97"/>
      <c r="E39" s="105"/>
      <c r="F39" s="98"/>
      <c r="G39" s="89"/>
    </row>
    <row r="40" spans="1:7" s="3" customFormat="1" ht="21" customHeight="1" x14ac:dyDescent="0.45">
      <c r="A40" s="93"/>
      <c r="B40" s="91" t="s">
        <v>39</v>
      </c>
      <c r="C40" s="102"/>
      <c r="D40" s="92"/>
      <c r="E40" s="104"/>
      <c r="F40" s="91"/>
      <c r="G40" s="93"/>
    </row>
    <row r="41" spans="1:7" s="3" customFormat="1" ht="21" customHeight="1" x14ac:dyDescent="0.45">
      <c r="A41" s="93"/>
      <c r="B41" s="91" t="s">
        <v>40</v>
      </c>
      <c r="C41" s="102" t="s">
        <v>41</v>
      </c>
      <c r="D41" s="92">
        <v>0</v>
      </c>
      <c r="E41" s="104"/>
      <c r="F41" s="95">
        <v>0</v>
      </c>
      <c r="G41" s="93" t="s">
        <v>42</v>
      </c>
    </row>
    <row r="42" spans="1:7" s="3" customFormat="1" ht="21" customHeight="1" x14ac:dyDescent="0.45">
      <c r="A42" s="93"/>
      <c r="B42" s="91"/>
      <c r="C42" s="102"/>
      <c r="D42" s="92"/>
      <c r="E42" s="104"/>
      <c r="F42" s="91"/>
      <c r="G42" s="93"/>
    </row>
    <row r="43" spans="1:7" s="3" customFormat="1" ht="21" customHeight="1" x14ac:dyDescent="0.45">
      <c r="A43" s="86">
        <v>6</v>
      </c>
      <c r="B43" s="147" t="s">
        <v>43</v>
      </c>
      <c r="C43" s="148"/>
      <c r="D43" s="148"/>
      <c r="E43" s="148"/>
      <c r="F43" s="148"/>
      <c r="G43" s="149"/>
    </row>
    <row r="44" spans="1:7" s="3" customFormat="1" ht="21" customHeight="1" x14ac:dyDescent="0.45">
      <c r="A44" s="89"/>
      <c r="B44" s="90" t="s">
        <v>44</v>
      </c>
      <c r="C44" s="110" t="s">
        <v>19</v>
      </c>
      <c r="D44" s="97">
        <v>8000</v>
      </c>
      <c r="E44" s="97">
        <v>0</v>
      </c>
      <c r="F44" s="98">
        <f>SUM(E44)*100/D44</f>
        <v>0</v>
      </c>
      <c r="G44" s="89" t="s">
        <v>33</v>
      </c>
    </row>
    <row r="45" spans="1:7" s="3" customFormat="1" ht="21" customHeight="1" x14ac:dyDescent="0.45">
      <c r="A45" s="109"/>
      <c r="B45" s="108"/>
      <c r="C45" s="108"/>
      <c r="D45" s="103"/>
      <c r="E45" s="103"/>
      <c r="F45" s="111"/>
      <c r="G45" s="109"/>
    </row>
    <row r="46" spans="1:7" s="3" customFormat="1" ht="21" customHeight="1" x14ac:dyDescent="0.45">
      <c r="A46" s="93"/>
      <c r="B46" s="91" t="s">
        <v>45</v>
      </c>
      <c r="C46" s="94" t="s">
        <v>19</v>
      </c>
      <c r="D46" s="92">
        <v>2110</v>
      </c>
      <c r="E46" s="92">
        <v>1110</v>
      </c>
      <c r="F46" s="95">
        <f t="shared" ref="F46" si="1">SUM(E46)*100/D46</f>
        <v>52.606635071090047</v>
      </c>
      <c r="G46" s="93" t="s">
        <v>33</v>
      </c>
    </row>
    <row r="47" spans="1:7" s="3" customFormat="1" ht="21" customHeight="1" x14ac:dyDescent="0.45">
      <c r="A47" s="93"/>
      <c r="B47" s="91" t="s">
        <v>46</v>
      </c>
      <c r="C47" s="91"/>
      <c r="D47" s="92"/>
      <c r="E47" s="92"/>
      <c r="F47" s="95"/>
      <c r="G47" s="93"/>
    </row>
    <row r="48" spans="1:7" s="3" customFormat="1" ht="21" customHeight="1" x14ac:dyDescent="0.45">
      <c r="A48" s="109"/>
      <c r="B48" s="108"/>
      <c r="C48" s="108"/>
      <c r="D48" s="103"/>
      <c r="E48" s="103"/>
      <c r="F48" s="108"/>
      <c r="G48" s="109"/>
    </row>
    <row r="49" spans="1:7" s="3" customFormat="1" ht="21" customHeight="1" x14ac:dyDescent="0.45">
      <c r="A49" s="89"/>
      <c r="B49" s="90" t="s">
        <v>47</v>
      </c>
      <c r="C49" s="94" t="s">
        <v>19</v>
      </c>
      <c r="D49" s="92">
        <v>3900</v>
      </c>
      <c r="E49" s="92">
        <v>3900</v>
      </c>
      <c r="F49" s="95">
        <f t="shared" ref="F49" si="2">SUM(E49)*100/D49</f>
        <v>100</v>
      </c>
      <c r="G49" s="93" t="s">
        <v>33</v>
      </c>
    </row>
    <row r="50" spans="1:7" s="3" customFormat="1" ht="21" customHeight="1" x14ac:dyDescent="0.45">
      <c r="A50" s="109"/>
      <c r="B50" s="108"/>
      <c r="C50" s="108"/>
      <c r="D50" s="103"/>
      <c r="E50" s="103"/>
      <c r="F50" s="108"/>
      <c r="G50" s="109"/>
    </row>
    <row r="51" spans="1:7" s="3" customFormat="1" ht="20.5" x14ac:dyDescent="0.45">
      <c r="A51" s="86">
        <v>7</v>
      </c>
      <c r="B51" s="87" t="s">
        <v>48</v>
      </c>
      <c r="C51" s="87"/>
      <c r="D51" s="112"/>
      <c r="E51" s="88"/>
      <c r="F51" s="87"/>
      <c r="G51" s="86"/>
    </row>
    <row r="52" spans="1:7" s="3" customFormat="1" ht="20.5" x14ac:dyDescent="0.45">
      <c r="A52" s="93"/>
      <c r="B52" s="91" t="s">
        <v>49</v>
      </c>
      <c r="C52" s="100" t="s">
        <v>19</v>
      </c>
      <c r="D52" s="97">
        <v>5000</v>
      </c>
      <c r="E52" s="104">
        <v>5000</v>
      </c>
      <c r="F52" s="98">
        <f t="shared" ref="F52" si="3">SUM(E52)*100/D52</f>
        <v>100</v>
      </c>
      <c r="G52" s="107" t="s">
        <v>33</v>
      </c>
    </row>
    <row r="53" spans="1:7" s="3" customFormat="1" ht="20.5" x14ac:dyDescent="0.45">
      <c r="A53" s="93"/>
      <c r="B53" s="91" t="s">
        <v>50</v>
      </c>
      <c r="C53" s="114"/>
      <c r="D53" s="92"/>
      <c r="E53" s="104"/>
      <c r="F53" s="95"/>
      <c r="G53" s="106"/>
    </row>
    <row r="54" spans="1:7" s="3" customFormat="1" ht="20.5" x14ac:dyDescent="0.45">
      <c r="A54" s="93"/>
      <c r="B54" s="91"/>
      <c r="C54" s="96"/>
      <c r="D54" s="91"/>
      <c r="E54" s="96"/>
      <c r="F54" s="91"/>
      <c r="G54" s="115"/>
    </row>
    <row r="55" spans="1:7" s="3" customFormat="1" ht="20.5" x14ac:dyDescent="0.45">
      <c r="A55" s="89"/>
      <c r="B55" s="90" t="s">
        <v>51</v>
      </c>
      <c r="C55" s="118" t="s">
        <v>19</v>
      </c>
      <c r="D55" s="97">
        <v>1900</v>
      </c>
      <c r="E55" s="105">
        <v>1900</v>
      </c>
      <c r="F55" s="98">
        <f t="shared" ref="F55" si="4">SUM(E55)*100/D55</f>
        <v>100</v>
      </c>
      <c r="G55" s="107" t="s">
        <v>33</v>
      </c>
    </row>
    <row r="56" spans="1:7" s="3" customFormat="1" ht="20.5" x14ac:dyDescent="0.45">
      <c r="A56" s="93"/>
      <c r="B56" s="91" t="s">
        <v>52</v>
      </c>
      <c r="C56" s="99"/>
      <c r="D56" s="92"/>
      <c r="E56" s="104"/>
      <c r="F56" s="91"/>
      <c r="G56" s="106"/>
    </row>
    <row r="57" spans="1:7" s="3" customFormat="1" ht="20.5" x14ac:dyDescent="0.45">
      <c r="A57" s="93"/>
      <c r="B57" s="91" t="s">
        <v>53</v>
      </c>
      <c r="C57" s="116"/>
      <c r="D57" s="108"/>
      <c r="E57" s="119"/>
      <c r="F57" s="108"/>
      <c r="G57" s="117"/>
    </row>
    <row r="58" spans="1:7" s="3" customFormat="1" ht="20.5" x14ac:dyDescent="0.45">
      <c r="A58" s="89"/>
      <c r="B58" s="90" t="s">
        <v>54</v>
      </c>
      <c r="C58" s="100" t="s">
        <v>19</v>
      </c>
      <c r="D58" s="92">
        <v>6000</v>
      </c>
      <c r="E58" s="104">
        <v>6000</v>
      </c>
      <c r="F58" s="95">
        <f t="shared" ref="F58" si="5">SUM(E58)*100/D58</f>
        <v>100</v>
      </c>
      <c r="G58" s="106" t="s">
        <v>33</v>
      </c>
    </row>
    <row r="59" spans="1:7" s="3" customFormat="1" ht="20.5" x14ac:dyDescent="0.45">
      <c r="A59" s="93"/>
      <c r="B59" s="91" t="s">
        <v>55</v>
      </c>
      <c r="C59" s="99"/>
      <c r="D59" s="92"/>
      <c r="E59" s="104"/>
      <c r="F59" s="91"/>
      <c r="G59" s="106"/>
    </row>
    <row r="60" spans="1:7" s="3" customFormat="1" ht="20.5" x14ac:dyDescent="0.45">
      <c r="A60" s="93"/>
      <c r="B60" s="91" t="s">
        <v>56</v>
      </c>
      <c r="C60" s="96"/>
      <c r="D60" s="108"/>
      <c r="E60" s="96"/>
      <c r="F60" s="108"/>
      <c r="G60" s="117"/>
    </row>
    <row r="61" spans="1:7" s="3" customFormat="1" ht="20.5" x14ac:dyDescent="0.45">
      <c r="A61" s="113">
        <v>8</v>
      </c>
      <c r="B61" s="87" t="s">
        <v>57</v>
      </c>
      <c r="C61" s="87"/>
      <c r="D61" s="112"/>
      <c r="E61" s="88"/>
      <c r="F61" s="87"/>
      <c r="G61" s="86"/>
    </row>
    <row r="62" spans="1:7" s="3" customFormat="1" ht="20.5" x14ac:dyDescent="0.45">
      <c r="A62" s="89"/>
      <c r="B62" s="90" t="s">
        <v>58</v>
      </c>
      <c r="C62" s="90"/>
      <c r="D62" s="97"/>
      <c r="E62" s="97"/>
      <c r="F62" s="98"/>
      <c r="G62" s="89"/>
    </row>
    <row r="63" spans="1:7" s="3" customFormat="1" ht="20.5" x14ac:dyDescent="0.45">
      <c r="A63" s="93"/>
      <c r="B63" s="91" t="s">
        <v>59</v>
      </c>
      <c r="C63" s="91"/>
      <c r="D63" s="120"/>
      <c r="E63" s="92"/>
      <c r="F63" s="91"/>
      <c r="G63" s="93"/>
    </row>
    <row r="64" spans="1:7" s="3" customFormat="1" ht="20.5" x14ac:dyDescent="0.45">
      <c r="A64" s="93"/>
      <c r="B64" s="91" t="s">
        <v>60</v>
      </c>
      <c r="C64" s="94" t="s">
        <v>19</v>
      </c>
      <c r="D64" s="92">
        <v>37500</v>
      </c>
      <c r="E64" s="92">
        <v>28000</v>
      </c>
      <c r="F64" s="95">
        <f t="shared" ref="F64" si="6">SUM(E64)*100/D64</f>
        <v>74.666666666666671</v>
      </c>
      <c r="G64" s="93" t="s">
        <v>33</v>
      </c>
    </row>
    <row r="65" spans="1:13" s="3" customFormat="1" ht="20.5" x14ac:dyDescent="0.45">
      <c r="A65" s="93"/>
      <c r="B65" s="91" t="s">
        <v>61</v>
      </c>
      <c r="C65" s="91"/>
      <c r="D65" s="120"/>
      <c r="E65" s="92"/>
      <c r="F65" s="91"/>
      <c r="G65" s="93"/>
    </row>
    <row r="66" spans="1:13" s="3" customFormat="1" ht="20.5" x14ac:dyDescent="0.45">
      <c r="A66" s="109"/>
      <c r="B66" s="108" t="s">
        <v>62</v>
      </c>
      <c r="C66" s="108"/>
      <c r="D66" s="124"/>
      <c r="E66" s="103"/>
      <c r="F66" s="108"/>
      <c r="G66" s="109"/>
    </row>
    <row r="67" spans="1:13" ht="30" customHeight="1" x14ac:dyDescent="0.7">
      <c r="B67" s="126" t="s">
        <v>73</v>
      </c>
      <c r="C67"/>
      <c r="D67"/>
    </row>
    <row r="68" spans="1:13" ht="20.5" x14ac:dyDescent="0.5">
      <c r="C68" s="122" t="s">
        <v>65</v>
      </c>
      <c r="D68" s="122" t="s">
        <v>70</v>
      </c>
      <c r="E68" s="122" t="s">
        <v>71</v>
      </c>
      <c r="F68"/>
      <c r="G68" s="122" t="s">
        <v>66</v>
      </c>
    </row>
    <row r="69" spans="1:13" ht="20.5" x14ac:dyDescent="0.5">
      <c r="B69" s="122"/>
      <c r="C69" s="146" t="s">
        <v>67</v>
      </c>
      <c r="D69" s="146"/>
      <c r="E69" s="146" t="s">
        <v>68</v>
      </c>
      <c r="F69" s="146"/>
      <c r="G69"/>
      <c r="H69"/>
      <c r="I69"/>
      <c r="J69"/>
      <c r="K69"/>
      <c r="L69"/>
      <c r="M69"/>
    </row>
    <row r="70" spans="1:13" ht="20.5" x14ac:dyDescent="0.5">
      <c r="C70" s="146" t="s">
        <v>69</v>
      </c>
      <c r="D70" s="146"/>
      <c r="E70" s="146" t="s">
        <v>72</v>
      </c>
      <c r="F70" s="146"/>
      <c r="G70"/>
      <c r="I70"/>
    </row>
    <row r="71" spans="1:13" x14ac:dyDescent="0.5">
      <c r="B71"/>
      <c r="H71"/>
      <c r="I71"/>
    </row>
    <row r="72" spans="1:13" x14ac:dyDescent="0.5">
      <c r="B72"/>
      <c r="H72"/>
      <c r="I72"/>
      <c r="K72"/>
      <c r="L72"/>
      <c r="M72"/>
    </row>
    <row r="73" spans="1:13" ht="20.5" x14ac:dyDescent="0.5">
      <c r="B73" s="123"/>
      <c r="C73"/>
      <c r="D73"/>
      <c r="E73"/>
      <c r="F73"/>
      <c r="G73"/>
      <c r="H73"/>
      <c r="I73"/>
      <c r="J73"/>
      <c r="K73"/>
      <c r="L73"/>
      <c r="M73"/>
    </row>
  </sheetData>
  <mergeCells count="16">
    <mergeCell ref="E69:F69"/>
    <mergeCell ref="E70:F70"/>
    <mergeCell ref="C70:D70"/>
    <mergeCell ref="C69:D69"/>
    <mergeCell ref="A1:G3"/>
    <mergeCell ref="B22:C22"/>
    <mergeCell ref="B23:C23"/>
    <mergeCell ref="C4:C5"/>
    <mergeCell ref="D4:D5"/>
    <mergeCell ref="E4:E5"/>
    <mergeCell ref="A4:A5"/>
    <mergeCell ref="B4:B5"/>
    <mergeCell ref="F4:F5"/>
    <mergeCell ref="G4:G5"/>
    <mergeCell ref="B6:C6"/>
    <mergeCell ref="B7:C7"/>
  </mergeCells>
  <printOptions horizontalCentered="1"/>
  <pageMargins left="0.11811023622047245" right="0.11811023622047245" top="0.35433070866141736" bottom="0.15748031496062992" header="0" footer="0"/>
  <pageSetup paperSize="9" scale="95" orientation="landscape" r:id="rId1"/>
  <rowBreaks count="3" manualBreakCount="3">
    <brk id="21" max="16383" man="1"/>
    <brk id="42" max="16383" man="1"/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ธรนพง คล้ายตลิ่ง</cp:lastModifiedBy>
  <cp:lastPrinted>2026-07-15T14:06:47Z</cp:lastPrinted>
  <dcterms:created xsi:type="dcterms:W3CDTF">2024-01-10T07:59:11Z</dcterms:created>
  <dcterms:modified xsi:type="dcterms:W3CDTF">2026-07-15T15:08:38Z</dcterms:modified>
</cp:coreProperties>
</file>